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225" windowHeight="93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<sst xmlns="http://schemas.openxmlformats.org/spreadsheetml/2006/main" count="71" uniqueCount="71">
  <si>
    <t>ОТЧЕТ по предпринимательской и иной приносящей</t>
  </si>
  <si>
    <t>Код экономической классификации</t>
  </si>
  <si>
    <t>Плановое назначение      год         ( тыс. руб)</t>
  </si>
  <si>
    <t xml:space="preserve">Поступило с начала    года                         (руб. коп)                                       </t>
  </si>
  <si>
    <t>ВСЕГО</t>
  </si>
  <si>
    <t>моющие,чистящие</t>
  </si>
  <si>
    <t>дезинфицирующие ср-ва</t>
  </si>
  <si>
    <t>канцтовары</t>
  </si>
  <si>
    <t>строй.материалы</t>
  </si>
  <si>
    <t xml:space="preserve">сальдо   на   </t>
  </si>
  <si>
    <t xml:space="preserve">поступило   за         </t>
  </si>
  <si>
    <t>медикаменты (жавелион,перев.матер)</t>
  </si>
  <si>
    <t>130-</t>
  </si>
  <si>
    <t>Статистика</t>
  </si>
  <si>
    <t>Кассовое испол с нач года (руб.коп)</t>
  </si>
  <si>
    <t xml:space="preserve">доход деятельности по МДОУ д/с № 2 </t>
  </si>
  <si>
    <t>ИП Фараджев</t>
  </si>
  <si>
    <t>ПОСТУПИЛО</t>
  </si>
  <si>
    <t>Январь</t>
  </si>
  <si>
    <t>Февраль</t>
  </si>
  <si>
    <t>Март</t>
  </si>
  <si>
    <t>январь-декабрь</t>
  </si>
  <si>
    <t>ЗАО Контур Экстерн</t>
  </si>
  <si>
    <t>РГСУ ( курсы по охране труда)</t>
  </si>
  <si>
    <t>ИП Евланский ( курсы по 44 ФЗ)</t>
  </si>
  <si>
    <t>ИП Соболев ( видеонаблюдение)</t>
  </si>
  <si>
    <t>Ноэль плюс( долг по воде за 2013 г)</t>
  </si>
  <si>
    <t>ИП Кундрат</t>
  </si>
  <si>
    <t>в т.ч.180</t>
  </si>
  <si>
    <t>ООО Гефест( огнезащ. Обраб)</t>
  </si>
  <si>
    <t>ФБУГЗ ( клещи)</t>
  </si>
  <si>
    <t>ИП Санюкевич( обучение по отоплению)</t>
  </si>
  <si>
    <t>ГОО ВДПО ( прпотвопож. техминимум)</t>
  </si>
  <si>
    <t>Услуги нотариуса</t>
  </si>
  <si>
    <t>ИП Чеботарев М.А.(холодильники)</t>
  </si>
  <si>
    <t>ООО ОПТИМА</t>
  </si>
  <si>
    <t>211 Дополнительные платежи</t>
  </si>
  <si>
    <t>213 Обязательные платежи</t>
  </si>
  <si>
    <t>223 Коммунальные платежи</t>
  </si>
  <si>
    <t>225 Услуги по содержанию</t>
  </si>
  <si>
    <t>310 Основные средства</t>
  </si>
  <si>
    <t>340  Хозрасходы и продукты питания</t>
  </si>
  <si>
    <t>овощи+фрукты</t>
  </si>
  <si>
    <t>мясо молоко</t>
  </si>
  <si>
    <t>хлеб булки</t>
  </si>
  <si>
    <t>рыба крупа колб</t>
  </si>
  <si>
    <t>ООО Донресурс</t>
  </si>
  <si>
    <t xml:space="preserve">ИП Нагорнов </t>
  </si>
  <si>
    <t>ООО Русарсенал-Дон (Огнетушители)</t>
  </si>
  <si>
    <t>Пеня ПФР</t>
  </si>
  <si>
    <t>Главный бухгалтер                                        И.И.Солошенко</t>
  </si>
  <si>
    <t>порошок чистяшее бумага</t>
  </si>
  <si>
    <t>водомер</t>
  </si>
  <si>
    <t>ООО ВИКТОРИЯ</t>
  </si>
  <si>
    <t>ТНС энерго</t>
  </si>
  <si>
    <t xml:space="preserve">ИП Пашковская </t>
  </si>
  <si>
    <t>Апрель  добров.</t>
  </si>
  <si>
    <t xml:space="preserve">Апрель </t>
  </si>
  <si>
    <t>Май</t>
  </si>
  <si>
    <t>Хозтовары</t>
  </si>
  <si>
    <t>окна</t>
  </si>
  <si>
    <t>май добров</t>
  </si>
  <si>
    <t>июль добров</t>
  </si>
  <si>
    <t>июль</t>
  </si>
  <si>
    <t>август</t>
  </si>
  <si>
    <t>Сентябрь</t>
  </si>
  <si>
    <t xml:space="preserve">Сентябрь добров </t>
  </si>
  <si>
    <t>ИП Скулкина  заправка.ремонт принтера</t>
  </si>
  <si>
    <t>Октябрь</t>
  </si>
  <si>
    <t>ноябрь</t>
  </si>
  <si>
    <t xml:space="preserve"> на 01.01.2018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</si>
</sst>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u val="single"/>
      <sz val="10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3" fillId="0" borderId="13" xfId="0" applyNumberFormat="1" applyFont="1" applyBorder="1" applyAlignment="1">
      <alignment vertical="top" wrapText="1"/>
    </xf>
    <xf numFmtId="2" fontId="2" fillId="33" borderId="19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vertical="top" wrapText="1"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3" max="3" width="14.25390625" style="0" customWidth="1"/>
    <col min="4" max="4" width="10.00390625" style="0" customWidth="1"/>
    <col min="5" max="5" width="4.00390625" style="0" customWidth="1"/>
    <col min="6" max="6" width="11.75390625" style="0" customWidth="1"/>
    <col min="7" max="7" width="7.875" style="0" customWidth="1"/>
    <col min="8" max="8" width="13.00390625" style="41" customWidth="1"/>
    <col min="9" max="9" width="19.875" style="5" customWidth="1"/>
  </cols>
  <sheetData>
    <row r="1" ht="12.75">
      <c r="C1" t="s">
        <v>0</v>
      </c>
    </row>
    <row r="2" ht="12.75">
      <c r="C2" t="s">
        <v>15</v>
      </c>
    </row>
    <row r="3" spans="4:7" ht="12.75">
      <c r="D3" s="53" t="s">
        <v>70</v>
      </c>
      <c r="E3" s="13"/>
      <c r="F3" s="13"/>
      <c r="G3" s="13"/>
    </row>
    <row r="5" spans="2:9" ht="12.75">
      <c r="B5" s="1" t="s">
        <v>9</v>
      </c>
      <c r="D5" s="10">
        <v>43101</v>
      </c>
      <c r="E5" s="5"/>
      <c r="F5" s="54">
        <f>I61</f>
        <v>0</v>
      </c>
      <c r="G5" s="37"/>
      <c r="I5" s="65">
        <f>H6+H7</f>
        <v>579623.3400000001</v>
      </c>
    </row>
    <row r="6" spans="2:8" ht="12.75">
      <c r="B6" s="1" t="s">
        <v>10</v>
      </c>
      <c r="D6" s="73" t="s">
        <v>21</v>
      </c>
      <c r="E6" s="73"/>
      <c r="F6" s="54">
        <f>H6+H7</f>
        <v>579623.3400000001</v>
      </c>
      <c r="G6" s="37" t="s">
        <v>28</v>
      </c>
      <c r="H6" s="41">
        <f>2500+1500+10000+1000+1000</f>
        <v>16000</v>
      </c>
    </row>
    <row r="7" spans="7:8" ht="12.75">
      <c r="G7" s="38" t="s">
        <v>12</v>
      </c>
      <c r="H7" s="41">
        <f>I12+I19+I21+I26+I28+I32+I39+I41+I45+I47</f>
        <v>563623.3400000001</v>
      </c>
    </row>
    <row r="8" spans="1:9" ht="29.25" customHeight="1">
      <c r="A8" s="24" t="s">
        <v>1</v>
      </c>
      <c r="B8" s="28"/>
      <c r="C8" s="29"/>
      <c r="D8" s="24" t="s">
        <v>2</v>
      </c>
      <c r="E8" s="25"/>
      <c r="F8" s="24" t="s">
        <v>3</v>
      </c>
      <c r="G8" s="25"/>
      <c r="H8" s="42" t="s">
        <v>14</v>
      </c>
      <c r="I8" s="49" t="s">
        <v>17</v>
      </c>
    </row>
    <row r="9" spans="1:9" ht="15" customHeight="1">
      <c r="A9" s="70" t="s">
        <v>36</v>
      </c>
      <c r="B9" s="71"/>
      <c r="C9" s="72"/>
      <c r="D9" s="56">
        <v>15000</v>
      </c>
      <c r="E9" s="39"/>
      <c r="F9" s="40"/>
      <c r="G9" s="39"/>
      <c r="H9" s="43"/>
      <c r="I9" s="39"/>
    </row>
    <row r="10" spans="1:9" ht="12" customHeight="1">
      <c r="A10" s="77" t="s">
        <v>37</v>
      </c>
      <c r="B10" s="78"/>
      <c r="C10" s="79"/>
      <c r="D10" s="57">
        <v>4500</v>
      </c>
      <c r="E10" s="27"/>
      <c r="F10" s="26"/>
      <c r="G10" s="27"/>
      <c r="H10" s="64"/>
      <c r="I10" s="50"/>
    </row>
    <row r="11" spans="1:9" ht="12.75">
      <c r="A11" s="30">
        <v>221</v>
      </c>
      <c r="B11" s="31"/>
      <c r="C11" s="32"/>
      <c r="D11" s="58">
        <v>3500</v>
      </c>
      <c r="E11" s="7"/>
      <c r="F11" s="6"/>
      <c r="G11" s="7"/>
      <c r="H11" s="44"/>
      <c r="I11" s="7" t="s">
        <v>18</v>
      </c>
    </row>
    <row r="12" spans="1:9" ht="12.75">
      <c r="A12" s="30" t="s">
        <v>38</v>
      </c>
      <c r="B12" s="31"/>
      <c r="C12" s="32"/>
      <c r="D12" s="58"/>
      <c r="E12" s="7"/>
      <c r="F12" s="6"/>
      <c r="G12" s="52"/>
      <c r="H12" s="44"/>
      <c r="I12" s="7">
        <f>12600+10479.58</f>
        <v>23079.58</v>
      </c>
    </row>
    <row r="13" spans="1:9" ht="12.75">
      <c r="A13" s="30" t="s">
        <v>54</v>
      </c>
      <c r="B13" s="31"/>
      <c r="C13" s="32"/>
      <c r="D13" s="58"/>
      <c r="E13" s="7"/>
      <c r="F13" s="6"/>
      <c r="G13" s="52"/>
      <c r="H13" s="35"/>
      <c r="I13" s="7"/>
    </row>
    <row r="14" spans="1:9" ht="12.75">
      <c r="A14" s="74" t="s">
        <v>26</v>
      </c>
      <c r="B14" s="75"/>
      <c r="C14" s="76"/>
      <c r="D14" s="58"/>
      <c r="E14" s="7"/>
      <c r="F14" s="6"/>
      <c r="G14" s="52"/>
      <c r="H14" s="35"/>
      <c r="I14" s="7"/>
    </row>
    <row r="15" spans="1:9" ht="12.75" hidden="1">
      <c r="A15" s="30"/>
      <c r="B15" s="31"/>
      <c r="C15" s="32"/>
      <c r="D15" s="58"/>
      <c r="E15" s="7"/>
      <c r="F15" s="6"/>
      <c r="G15" s="52"/>
      <c r="H15" s="35"/>
      <c r="I15" s="7"/>
    </row>
    <row r="16" spans="1:9" ht="12.75" hidden="1">
      <c r="A16" s="30"/>
      <c r="B16" s="31"/>
      <c r="C16" s="32"/>
      <c r="D16" s="58"/>
      <c r="E16" s="7"/>
      <c r="F16" s="6"/>
      <c r="G16" s="52"/>
      <c r="H16" s="35"/>
      <c r="I16" s="7"/>
    </row>
    <row r="17" spans="1:9" ht="12.75">
      <c r="A17" s="30" t="s">
        <v>39</v>
      </c>
      <c r="B17" s="31"/>
      <c r="C17" s="32"/>
      <c r="D17" s="58">
        <v>15000</v>
      </c>
      <c r="E17" s="7"/>
      <c r="F17" s="16">
        <f>F18+F19+F20+F22+F23</f>
        <v>0</v>
      </c>
      <c r="G17" s="16"/>
      <c r="H17" s="44">
        <f>H18+H19+H20+H21+H22+H23</f>
        <v>5000</v>
      </c>
      <c r="I17" s="17"/>
    </row>
    <row r="18" spans="1:9" ht="12.75">
      <c r="A18" s="2" t="s">
        <v>47</v>
      </c>
      <c r="B18" s="3"/>
      <c r="C18" s="4"/>
      <c r="D18" s="59"/>
      <c r="E18" s="15"/>
      <c r="F18" s="14"/>
      <c r="G18" s="15"/>
      <c r="H18" s="45"/>
      <c r="I18" s="17" t="s">
        <v>19</v>
      </c>
    </row>
    <row r="19" spans="1:9" ht="12.75">
      <c r="A19" s="2" t="s">
        <v>29</v>
      </c>
      <c r="B19" s="3"/>
      <c r="C19" s="4"/>
      <c r="D19" s="59"/>
      <c r="E19" s="4"/>
      <c r="F19" s="14"/>
      <c r="G19" s="15"/>
      <c r="H19" s="45"/>
      <c r="I19" s="17">
        <v>37860.4</v>
      </c>
    </row>
    <row r="20" spans="1:9" ht="12.75">
      <c r="A20" s="2" t="s">
        <v>32</v>
      </c>
      <c r="B20" s="3"/>
      <c r="C20" s="4"/>
      <c r="D20" s="59"/>
      <c r="E20" s="4"/>
      <c r="F20" s="14"/>
      <c r="G20" s="15"/>
      <c r="H20" s="45"/>
      <c r="I20" s="17" t="s">
        <v>20</v>
      </c>
    </row>
    <row r="21" spans="1:9" ht="12.75">
      <c r="A21" s="21" t="s">
        <v>67</v>
      </c>
      <c r="B21" s="22"/>
      <c r="C21" s="23"/>
      <c r="D21" s="58"/>
      <c r="E21" s="7"/>
      <c r="F21" s="11"/>
      <c r="G21" s="12"/>
      <c r="H21" s="46">
        <v>5000</v>
      </c>
      <c r="I21" s="17">
        <f>57879.62+16781.45</f>
        <v>74661.07</v>
      </c>
    </row>
    <row r="22" spans="1:9" ht="12.75">
      <c r="A22" s="2"/>
      <c r="B22" s="3"/>
      <c r="C22" s="4"/>
      <c r="D22" s="59"/>
      <c r="E22" s="4"/>
      <c r="F22" s="14"/>
      <c r="G22" s="15"/>
      <c r="H22" s="35"/>
      <c r="I22" s="17">
        <v>2500</v>
      </c>
    </row>
    <row r="23" spans="1:9" ht="12.75">
      <c r="A23" s="21" t="s">
        <v>30</v>
      </c>
      <c r="B23" s="3"/>
      <c r="C23" s="4"/>
      <c r="D23" s="59"/>
      <c r="E23" s="4"/>
      <c r="F23" s="14"/>
      <c r="G23" s="15"/>
      <c r="H23" s="45"/>
      <c r="I23" s="17" t="s">
        <v>56</v>
      </c>
    </row>
    <row r="24" spans="1:9" ht="12.75">
      <c r="A24" s="30">
        <v>226</v>
      </c>
      <c r="B24" s="31"/>
      <c r="C24" s="32"/>
      <c r="D24" s="58">
        <v>55000</v>
      </c>
      <c r="E24" s="7"/>
      <c r="F24" s="16">
        <f>F26+F27+F28+F30+F31+F32+F29+F25</f>
        <v>0</v>
      </c>
      <c r="G24" s="17"/>
      <c r="H24" s="44">
        <f>H25+H26+H27+H28+H29+H30+H31+H32</f>
        <v>0</v>
      </c>
      <c r="I24" s="17">
        <v>1500</v>
      </c>
    </row>
    <row r="25" spans="1:9" ht="12.75">
      <c r="A25" s="21" t="s">
        <v>22</v>
      </c>
      <c r="B25" s="22"/>
      <c r="C25" s="23"/>
      <c r="D25" s="58"/>
      <c r="E25" s="7"/>
      <c r="F25" s="11"/>
      <c r="G25" s="12"/>
      <c r="H25" s="46"/>
      <c r="I25" s="17" t="s">
        <v>57</v>
      </c>
    </row>
    <row r="26" spans="1:9" ht="15" customHeight="1">
      <c r="A26" s="4" t="s">
        <v>55</v>
      </c>
      <c r="B26" s="59"/>
      <c r="C26" s="4"/>
      <c r="D26" s="14"/>
      <c r="E26" s="15"/>
      <c r="F26" s="35"/>
      <c r="G26" s="15"/>
      <c r="H26" s="45"/>
      <c r="I26" s="17">
        <v>45336.87</v>
      </c>
    </row>
    <row r="27" spans="1:9" ht="12.75">
      <c r="A27" s="2" t="s">
        <v>31</v>
      </c>
      <c r="B27" s="3"/>
      <c r="C27" s="4"/>
      <c r="D27" s="59"/>
      <c r="E27" s="4"/>
      <c r="F27" s="14"/>
      <c r="G27" s="15"/>
      <c r="H27" s="45"/>
      <c r="I27" s="17" t="s">
        <v>58</v>
      </c>
    </row>
    <row r="28" spans="1:9" ht="12.75">
      <c r="A28" s="2" t="s">
        <v>24</v>
      </c>
      <c r="B28" s="3"/>
      <c r="C28" s="4"/>
      <c r="D28" s="59"/>
      <c r="E28" s="4"/>
      <c r="F28" s="14"/>
      <c r="G28" s="15"/>
      <c r="H28" s="45"/>
      <c r="I28" s="17">
        <v>42775.3</v>
      </c>
    </row>
    <row r="29" spans="1:9" ht="16.5" customHeight="1">
      <c r="A29" s="69" t="s">
        <v>25</v>
      </c>
      <c r="B29" s="67"/>
      <c r="C29" s="68"/>
      <c r="D29" s="59"/>
      <c r="E29" s="4"/>
      <c r="F29" s="14"/>
      <c r="G29" s="15"/>
      <c r="H29" s="45"/>
      <c r="I29" s="17" t="s">
        <v>61</v>
      </c>
    </row>
    <row r="30" spans="1:9" ht="12.75">
      <c r="A30" s="21" t="s">
        <v>23</v>
      </c>
      <c r="B30" s="22"/>
      <c r="C30" s="23"/>
      <c r="D30" s="59"/>
      <c r="E30" s="4"/>
      <c r="F30" s="14"/>
      <c r="G30" s="15"/>
      <c r="H30" s="45"/>
      <c r="I30" s="17">
        <v>10000</v>
      </c>
    </row>
    <row r="31" spans="1:9" ht="12.75">
      <c r="A31" s="2" t="s">
        <v>13</v>
      </c>
      <c r="B31" s="3"/>
      <c r="C31" s="4"/>
      <c r="D31" s="59"/>
      <c r="E31" s="4"/>
      <c r="F31" s="14"/>
      <c r="G31" s="15"/>
      <c r="H31" s="45"/>
      <c r="I31" s="17" t="s">
        <v>63</v>
      </c>
    </row>
    <row r="32" spans="1:9" s="9" customFormat="1" ht="12.75">
      <c r="A32" s="21"/>
      <c r="B32" s="22"/>
      <c r="C32" s="23"/>
      <c r="D32" s="59"/>
      <c r="E32" s="12"/>
      <c r="F32" s="11"/>
      <c r="G32" s="12"/>
      <c r="H32" s="46"/>
      <c r="I32" s="17">
        <v>54309.44</v>
      </c>
    </row>
    <row r="33" spans="1:9" ht="12.75">
      <c r="A33" s="30" t="s">
        <v>40</v>
      </c>
      <c r="B33" s="31"/>
      <c r="C33" s="32"/>
      <c r="D33" s="58">
        <v>5000</v>
      </c>
      <c r="E33" s="7"/>
      <c r="F33" s="16">
        <f>F34+F35+F36+F37+F38+F39</f>
        <v>0</v>
      </c>
      <c r="G33" s="16"/>
      <c r="H33" s="44">
        <f>H34+H35+H36+H37+H38+H39</f>
        <v>0</v>
      </c>
      <c r="I33" s="17" t="s">
        <v>62</v>
      </c>
    </row>
    <row r="34" spans="1:9" ht="12.75">
      <c r="A34" s="2" t="s">
        <v>34</v>
      </c>
      <c r="B34" s="3"/>
      <c r="C34" s="4"/>
      <c r="D34" s="59"/>
      <c r="E34" s="4"/>
      <c r="F34" s="14"/>
      <c r="G34" s="15"/>
      <c r="H34" s="45"/>
      <c r="I34" s="17">
        <v>1000</v>
      </c>
    </row>
    <row r="35" spans="1:9" ht="12.75">
      <c r="A35" s="18" t="s">
        <v>48</v>
      </c>
      <c r="B35" s="19"/>
      <c r="C35" s="20"/>
      <c r="D35" s="59"/>
      <c r="E35" s="4"/>
      <c r="F35" s="14"/>
      <c r="G35" s="15"/>
      <c r="H35" s="45"/>
      <c r="I35" s="17" t="s">
        <v>64</v>
      </c>
    </row>
    <row r="36" spans="1:9" ht="12.75" hidden="1">
      <c r="A36" s="21"/>
      <c r="B36" s="3"/>
      <c r="C36" s="4"/>
      <c r="D36" s="59"/>
      <c r="E36" s="4"/>
      <c r="F36" s="14"/>
      <c r="G36" s="15"/>
      <c r="H36" s="45"/>
      <c r="I36" s="17"/>
    </row>
    <row r="37" spans="1:9" ht="12.75" hidden="1">
      <c r="A37" s="21"/>
      <c r="B37" s="3"/>
      <c r="C37" s="4"/>
      <c r="D37" s="59"/>
      <c r="E37" s="4"/>
      <c r="F37" s="14"/>
      <c r="G37" s="15"/>
      <c r="H37" s="45"/>
      <c r="I37" s="17"/>
    </row>
    <row r="38" spans="1:9" ht="12.75" hidden="1">
      <c r="A38" s="21"/>
      <c r="B38" s="3"/>
      <c r="C38" s="4"/>
      <c r="D38" s="59"/>
      <c r="E38" s="4"/>
      <c r="F38" s="14"/>
      <c r="G38" s="15"/>
      <c r="H38" s="45"/>
      <c r="I38" s="17"/>
    </row>
    <row r="39" spans="1:9" s="9" customFormat="1" ht="12.75">
      <c r="A39" s="18"/>
      <c r="B39" s="22"/>
      <c r="C39" s="23"/>
      <c r="D39" s="59"/>
      <c r="E39" s="23"/>
      <c r="F39" s="11"/>
      <c r="G39" s="12"/>
      <c r="H39" s="47"/>
      <c r="I39" s="17">
        <v>69040.63</v>
      </c>
    </row>
    <row r="40" spans="1:9" ht="12.75">
      <c r="A40" s="21"/>
      <c r="B40" s="3"/>
      <c r="C40" s="4"/>
      <c r="D40" s="59"/>
      <c r="E40" s="4"/>
      <c r="F40" s="14"/>
      <c r="G40" s="15"/>
      <c r="H40" s="45"/>
      <c r="I40" s="17" t="s">
        <v>65</v>
      </c>
    </row>
    <row r="41" spans="1:9" ht="12.75">
      <c r="A41" s="18">
        <v>290</v>
      </c>
      <c r="B41" s="22"/>
      <c r="C41" s="23"/>
      <c r="D41" s="59">
        <v>5000</v>
      </c>
      <c r="E41" s="4"/>
      <c r="F41" s="14"/>
      <c r="G41" s="15"/>
      <c r="H41" s="48">
        <f>H42+H43</f>
        <v>0</v>
      </c>
      <c r="I41" s="17">
        <v>41670.08</v>
      </c>
    </row>
    <row r="42" spans="1:9" ht="12.75">
      <c r="A42" s="21" t="s">
        <v>33</v>
      </c>
      <c r="B42" s="3"/>
      <c r="C42" s="4"/>
      <c r="D42" s="59"/>
      <c r="E42" s="4"/>
      <c r="F42" s="14"/>
      <c r="G42" s="15"/>
      <c r="H42" s="45"/>
      <c r="I42" s="17" t="s">
        <v>66</v>
      </c>
    </row>
    <row r="43" spans="1:9" ht="12.75">
      <c r="A43" s="21" t="s">
        <v>49</v>
      </c>
      <c r="B43" s="3"/>
      <c r="C43" s="4"/>
      <c r="D43" s="59"/>
      <c r="E43" s="4"/>
      <c r="F43" s="14"/>
      <c r="G43" s="51"/>
      <c r="H43" s="45"/>
      <c r="I43" s="17">
        <v>1000</v>
      </c>
    </row>
    <row r="44" spans="1:9" ht="12.75">
      <c r="A44" s="30" t="s">
        <v>41</v>
      </c>
      <c r="B44" s="31"/>
      <c r="C44" s="32"/>
      <c r="D44" s="58">
        <v>590600</v>
      </c>
      <c r="E44" s="7"/>
      <c r="F44" s="16">
        <f>F45+F46+F47+F48+F49+F50+F51+F52+F53+F54+F55+F56+F57+F58+F59+F60</f>
        <v>0</v>
      </c>
      <c r="G44" s="16"/>
      <c r="H44" s="44">
        <f>H45+H46+H47+H48+H49+H50+H51+H52+H53+H54+H55+H56+H57+H58+H59+H60</f>
        <v>574623.34</v>
      </c>
      <c r="I44" s="17" t="s">
        <v>68</v>
      </c>
    </row>
    <row r="45" spans="1:9" ht="12.75">
      <c r="A45" s="18" t="s">
        <v>16</v>
      </c>
      <c r="B45" s="19"/>
      <c r="C45" s="20" t="s">
        <v>42</v>
      </c>
      <c r="D45" s="58"/>
      <c r="E45" s="7"/>
      <c r="F45" s="11"/>
      <c r="G45" s="12"/>
      <c r="H45" s="46">
        <f>16596.5+12905+6300+30000+20000</f>
        <v>85801.5</v>
      </c>
      <c r="I45" s="17">
        <v>61625.22</v>
      </c>
    </row>
    <row r="46" spans="1:9" ht="12.75">
      <c r="A46" s="18" t="s">
        <v>53</v>
      </c>
      <c r="B46" s="33"/>
      <c r="C46" s="34" t="s">
        <v>43</v>
      </c>
      <c r="D46" s="58"/>
      <c r="E46" s="8"/>
      <c r="F46" s="11"/>
      <c r="G46" s="12"/>
      <c r="H46" s="46">
        <f>7719.56+12150.68-2587.85+57879.62+16781.45+45336.87+22775.3+60000+37865.36+7656.8+0</f>
        <v>265577.79</v>
      </c>
      <c r="I46" s="17" t="s">
        <v>69</v>
      </c>
    </row>
    <row r="47" spans="1:9" ht="12.75">
      <c r="A47" s="2" t="s">
        <v>27</v>
      </c>
      <c r="B47" s="3"/>
      <c r="C47" s="4" t="s">
        <v>44</v>
      </c>
      <c r="D47" s="58"/>
      <c r="E47" s="7"/>
      <c r="F47" s="14"/>
      <c r="G47" s="15"/>
      <c r="H47" s="45">
        <f>4124.24+5035.9+10000+1395.87+5523.94</f>
        <v>26079.949999999997</v>
      </c>
      <c r="I47" s="17">
        <v>113264.75</v>
      </c>
    </row>
    <row r="48" spans="1:9" ht="12.75">
      <c r="A48" s="18" t="s">
        <v>35</v>
      </c>
      <c r="B48" s="19"/>
      <c r="C48" s="20" t="s">
        <v>45</v>
      </c>
      <c r="D48" s="58"/>
      <c r="E48" s="7"/>
      <c r="F48" s="11"/>
      <c r="G48" s="12"/>
      <c r="H48" s="46">
        <f>20000+69801.75+40000</f>
        <v>129801.75</v>
      </c>
      <c r="I48" s="17"/>
    </row>
    <row r="49" spans="1:9" ht="12.75">
      <c r="A49" s="18" t="s">
        <v>46</v>
      </c>
      <c r="B49" s="33"/>
      <c r="C49" s="34"/>
      <c r="D49" s="58"/>
      <c r="E49" s="7"/>
      <c r="F49" s="11"/>
      <c r="G49" s="12"/>
      <c r="H49" s="46">
        <v>8664.1</v>
      </c>
      <c r="I49" s="17"/>
    </row>
    <row r="50" spans="1:9" s="9" customFormat="1" ht="12.75">
      <c r="A50" s="66" t="s">
        <v>59</v>
      </c>
      <c r="B50" s="67"/>
      <c r="C50" s="68"/>
      <c r="D50" s="59"/>
      <c r="E50" s="4"/>
      <c r="F50" s="14"/>
      <c r="G50" s="15"/>
      <c r="H50" s="45">
        <v>5463</v>
      </c>
      <c r="I50" s="17"/>
    </row>
    <row r="51" spans="1:9" ht="12.75" hidden="1">
      <c r="A51" s="2" t="s">
        <v>5</v>
      </c>
      <c r="B51" s="3"/>
      <c r="C51" s="4"/>
      <c r="D51" s="2"/>
      <c r="E51" s="4"/>
      <c r="F51" s="14"/>
      <c r="G51" s="15"/>
      <c r="H51" s="45"/>
      <c r="I51" s="17"/>
    </row>
    <row r="52" spans="1:9" ht="12.75" hidden="1">
      <c r="A52" s="2" t="s">
        <v>6</v>
      </c>
      <c r="B52" s="3"/>
      <c r="C52" s="4"/>
      <c r="D52" s="2"/>
      <c r="E52" s="4"/>
      <c r="F52" s="14"/>
      <c r="G52" s="15"/>
      <c r="H52" s="45"/>
      <c r="I52" s="17"/>
    </row>
    <row r="53" spans="1:9" ht="12.75" hidden="1">
      <c r="A53" s="2" t="s">
        <v>7</v>
      </c>
      <c r="B53" s="3"/>
      <c r="C53" s="4"/>
      <c r="D53" s="2"/>
      <c r="E53" s="4"/>
      <c r="F53" s="14"/>
      <c r="G53" s="15"/>
      <c r="H53" s="45"/>
      <c r="I53" s="17"/>
    </row>
    <row r="54" spans="1:9" ht="12.75" hidden="1">
      <c r="A54" s="2" t="s">
        <v>11</v>
      </c>
      <c r="B54" s="3"/>
      <c r="C54" s="4"/>
      <c r="D54" s="2"/>
      <c r="E54" s="4"/>
      <c r="F54" s="14"/>
      <c r="G54" s="15"/>
      <c r="H54" s="45"/>
      <c r="I54" s="17"/>
    </row>
    <row r="55" spans="1:9" ht="12.75">
      <c r="A55" s="2" t="s">
        <v>60</v>
      </c>
      <c r="B55" s="3"/>
      <c r="C55" s="4"/>
      <c r="D55" s="2"/>
      <c r="E55" s="4"/>
      <c r="F55" s="14"/>
      <c r="G55" s="15"/>
      <c r="H55" s="45">
        <v>10000</v>
      </c>
      <c r="I55" s="17"/>
    </row>
    <row r="56" spans="1:9" ht="12.75">
      <c r="A56" s="2" t="s">
        <v>8</v>
      </c>
      <c r="B56" s="3"/>
      <c r="C56" s="4"/>
      <c r="D56" s="2"/>
      <c r="E56" s="4"/>
      <c r="F56" s="14"/>
      <c r="G56" s="15"/>
      <c r="H56" s="45">
        <v>8311.85</v>
      </c>
      <c r="I56" s="17"/>
    </row>
    <row r="57" spans="1:9" ht="12.75">
      <c r="A57" s="2" t="s">
        <v>51</v>
      </c>
      <c r="B57" s="3"/>
      <c r="C57" s="4"/>
      <c r="D57" s="2"/>
      <c r="E57" s="4"/>
      <c r="F57" s="14"/>
      <c r="G57" s="15"/>
      <c r="H57" s="45">
        <f>30767.2+4156.2</f>
        <v>34923.4</v>
      </c>
      <c r="I57" s="17"/>
    </row>
    <row r="58" spans="1:9" ht="12.75" hidden="1">
      <c r="A58" s="2"/>
      <c r="B58" s="3"/>
      <c r="C58" s="4"/>
      <c r="D58" s="2"/>
      <c r="E58" s="4"/>
      <c r="F58" s="14"/>
      <c r="G58" s="15"/>
      <c r="H58" s="45"/>
      <c r="I58" s="17"/>
    </row>
    <row r="59" spans="1:9" ht="12.75">
      <c r="A59" s="2" t="s">
        <v>52</v>
      </c>
      <c r="B59" s="3"/>
      <c r="C59" s="4"/>
      <c r="D59" s="2"/>
      <c r="E59" s="4"/>
      <c r="F59" s="14"/>
      <c r="G59" s="15"/>
      <c r="H59" s="45"/>
      <c r="I59" s="17"/>
    </row>
    <row r="60" spans="1:9" ht="12.75" hidden="1">
      <c r="A60" s="2"/>
      <c r="B60" s="3"/>
      <c r="C60" s="4"/>
      <c r="D60" s="2"/>
      <c r="E60" s="4"/>
      <c r="F60" s="14"/>
      <c r="G60" s="15"/>
      <c r="H60" s="45"/>
      <c r="I60" s="55" t="str">
        <f>D3</f>
        <v> на 01.01.2018</v>
      </c>
    </row>
    <row r="61" spans="1:9" ht="12.75">
      <c r="A61" s="2" t="s">
        <v>4</v>
      </c>
      <c r="B61" s="3"/>
      <c r="C61" s="4"/>
      <c r="D61" s="6">
        <f>D9+D10+D11+D17+D24+D33+D41+D44</f>
        <v>693600</v>
      </c>
      <c r="E61" s="17"/>
      <c r="F61" s="35">
        <f>F9+F17+F24+F33+F41+F44</f>
        <v>0</v>
      </c>
      <c r="G61" s="35"/>
      <c r="H61" s="35">
        <f>H9+H10+H11+H12+H17+H24+H33+H41+H44</f>
        <v>579623.34</v>
      </c>
      <c r="I61" s="36">
        <f>H6+H7-H9-H10-H11-H12-H17-H24-H33-H41-H44</f>
        <v>0</v>
      </c>
    </row>
    <row r="62" spans="1:9" ht="12.75">
      <c r="A62" s="60"/>
      <c r="C62" t="s">
        <v>50</v>
      </c>
      <c r="H62"/>
      <c r="I62" s="63"/>
    </row>
    <row r="63" spans="1:9" ht="12.75">
      <c r="A63" s="60"/>
      <c r="B63" s="60"/>
      <c r="C63" s="60"/>
      <c r="D63" s="61"/>
      <c r="E63" s="62"/>
      <c r="F63" s="63"/>
      <c r="G63" s="63"/>
      <c r="H63" s="63"/>
      <c r="I63" s="63"/>
    </row>
    <row r="64" ht="12.75" customHeight="1"/>
  </sheetData>
  <sheetProtection/>
  <mergeCells count="6">
    <mergeCell ref="A50:C50"/>
    <mergeCell ref="A29:C29"/>
    <mergeCell ref="A9:C9"/>
    <mergeCell ref="D6:E6"/>
    <mergeCell ref="A14:C14"/>
    <mergeCell ref="A10:C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детсад5</dc:creator>
  <cp:keywords/>
  <dc:description/>
  <cp:lastModifiedBy>one</cp:lastModifiedBy>
  <cp:lastPrinted>2017-12-30T12:19:45Z</cp:lastPrinted>
  <dcterms:created xsi:type="dcterms:W3CDTF">2010-01-29T12:24:15Z</dcterms:created>
  <dcterms:modified xsi:type="dcterms:W3CDTF">2017-12-30T12:19:52Z</dcterms:modified>
  <cp:category/>
  <cp:version/>
  <cp:contentType/>
  <cp:contentStatus/>
</cp:coreProperties>
</file>